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5950" windowHeight="11055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</definedNames>
  <calcPr calcId="145621"/>
</workbook>
</file>

<file path=xl/calcChain.xml><?xml version="1.0" encoding="utf-8"?>
<calcChain xmlns="http://schemas.openxmlformats.org/spreadsheetml/2006/main">
  <c r="D50" i="4" l="1"/>
  <c r="G19" i="1" l="1"/>
  <c r="G13" i="1"/>
  <c r="F47" i="4"/>
  <c r="E47" i="4"/>
  <c r="D47" i="4"/>
  <c r="D36" i="4"/>
  <c r="F25" i="4"/>
  <c r="E25" i="4"/>
  <c r="D25" i="4"/>
  <c r="D27" i="4" s="1"/>
  <c r="E14" i="4"/>
  <c r="D14" i="4"/>
  <c r="D16" i="4"/>
  <c r="D31" i="4"/>
  <c r="E31" i="4" s="1"/>
  <c r="F31" i="4" s="1"/>
  <c r="E37" i="4"/>
  <c r="F37" i="4"/>
  <c r="E35" i="4"/>
  <c r="F35" i="4"/>
  <c r="E34" i="4"/>
  <c r="F34" i="4" s="1"/>
  <c r="F33" i="4"/>
  <c r="E33" i="4"/>
  <c r="E32" i="4"/>
  <c r="F32" i="4" s="1"/>
  <c r="E51" i="4" l="1"/>
  <c r="P8" i="2"/>
  <c r="F14" i="4" s="1"/>
  <c r="E50" i="4" l="1"/>
  <c r="F50" i="4" s="1"/>
  <c r="D20" i="4" l="1"/>
  <c r="D42" i="4"/>
  <c r="D49" i="4" l="1"/>
  <c r="F49" i="4" s="1"/>
  <c r="F6" i="4"/>
  <c r="F7" i="4"/>
  <c r="F10" i="4"/>
  <c r="F11" i="4"/>
  <c r="F12" i="4"/>
  <c r="F13" i="4"/>
  <c r="F15" i="4"/>
  <c r="F17" i="4"/>
  <c r="F18" i="4"/>
  <c r="F21" i="4"/>
  <c r="F22" i="4"/>
  <c r="F23" i="4"/>
  <c r="F24" i="4"/>
  <c r="F26" i="4"/>
  <c r="F39" i="4"/>
  <c r="F40" i="4"/>
  <c r="F43" i="4"/>
  <c r="F44" i="4"/>
  <c r="F45" i="4"/>
  <c r="F46" i="4"/>
  <c r="F48" i="4"/>
  <c r="F51" i="4"/>
  <c r="E6" i="4"/>
  <c r="E7" i="4"/>
  <c r="E10" i="4"/>
  <c r="E11" i="4"/>
  <c r="E12" i="4"/>
  <c r="E13" i="4"/>
  <c r="E15" i="4"/>
  <c r="E17" i="4"/>
  <c r="E18" i="4"/>
  <c r="E21" i="4"/>
  <c r="E22" i="4"/>
  <c r="E23" i="4"/>
  <c r="E24" i="4"/>
  <c r="E26" i="4"/>
  <c r="E39" i="4"/>
  <c r="E40" i="4"/>
  <c r="E43" i="4"/>
  <c r="E44" i="4"/>
  <c r="E45" i="4"/>
  <c r="E46" i="4"/>
  <c r="E48" i="4"/>
  <c r="D41" i="4"/>
  <c r="E41" i="4" s="1"/>
  <c r="F20" i="4"/>
  <c r="F16" i="4"/>
  <c r="D9" i="4"/>
  <c r="F9" i="4" s="1"/>
  <c r="E49" i="4" l="1"/>
  <c r="E27" i="4"/>
  <c r="D8" i="4"/>
  <c r="E42" i="4"/>
  <c r="F42" i="4"/>
  <c r="E20" i="4"/>
  <c r="E9" i="4"/>
  <c r="F41" i="4"/>
  <c r="E16" i="4"/>
  <c r="F27" i="4" l="1"/>
  <c r="D19" i="4"/>
  <c r="F8" i="4"/>
  <c r="E8" i="4"/>
  <c r="E19" i="4" l="1"/>
  <c r="F19" i="4"/>
  <c r="E36" i="4" l="1"/>
  <c r="F36" i="4" s="1"/>
  <c r="D38" i="4"/>
  <c r="E38" i="4" s="1"/>
  <c r="F38" i="4" s="1"/>
  <c r="D30" i="4" l="1"/>
  <c r="E30" i="4" l="1"/>
  <c r="F30" i="4" s="1"/>
  <c r="D5" i="4"/>
  <c r="D52" i="4" l="1"/>
  <c r="E5" i="4"/>
  <c r="E52" i="4" s="1"/>
  <c r="F5" i="4"/>
  <c r="F52" i="4" s="1"/>
</calcChain>
</file>

<file path=xl/sharedStrings.xml><?xml version="1.0" encoding="utf-8"?>
<sst xmlns="http://schemas.openxmlformats.org/spreadsheetml/2006/main" count="671" uniqueCount="203">
  <si>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</si>
  <si>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</si>
  <si>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</si>
  <si>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</si>
  <si>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</si>
  <si>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</si>
  <si>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</si>
  <si>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</si>
  <si>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</si>
  <si>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</si>
  <si>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</si>
  <si>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</si>
  <si>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</si>
  <si>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</si>
  <si>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</si>
  <si>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</si>
  <si>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</si>
  <si>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</si>
  <si>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</si>
  <si>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</si>
  <si>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</si>
  <si>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</si>
  <si>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</si>
  <si>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</si>
  <si>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</si>
  <si>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</si>
  <si>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</si>
  <si>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</si>
  <si>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</si>
  <si>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</si>
  <si>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</si>
  <si>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</si>
  <si>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</si>
  <si>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</si>
  <si>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</si>
  <si>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</si>
  <si>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</si>
  <si>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</si>
  <si>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</si>
  <si>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</si>
  <si>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</si>
  <si>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</si>
  <si>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</si>
  <si>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</si>
  <si>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</si>
  <si>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</si>
  <si>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</si>
  <si>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</si>
  <si>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</si>
  <si>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</si>
  <si>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</si>
  <si>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</si>
  <si>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</si>
  <si>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</si>
  <si>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</si>
  <si>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</si>
  <si>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</si>
  <si>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</si>
  <si>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</si>
  <si>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</si>
  <si>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</si>
  <si>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</si>
  <si>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</si>
  <si>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</si>
  <si>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</si>
  <si>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</si>
  <si>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</si>
  <si>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</si>
  <si>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</si>
  <si>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</si>
  <si>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</si>
  <si>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</si>
  <si>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</si>
  <si>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</si>
  <si>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</si>
  <si>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</si>
  <si>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</si>
  <si>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</si>
  <si>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</si>
  <si>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</si>
  <si>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</si>
  <si>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</si>
  <si>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</si>
  <si>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</si>
  <si>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</si>
  <si>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</si>
  <si>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</si>
  <si>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</si>
  <si>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</si>
  <si>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</si>
  <si>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</si>
  <si>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</si>
  <si>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</si>
  <si>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</si>
  <si>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</si>
  <si>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</si>
  <si>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</si>
  <si>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</si>
  <si>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</si>
  <si>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</si>
  <si>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</si>
  <si>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</si>
  <si>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</si>
  <si>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</si>
  <si>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</si>
  <si>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</si>
  <si>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</si>
  <si>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</si>
  <si>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</si>
  <si>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</si>
  <si>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</si>
  <si>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</si>
  <si>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</si>
  <si>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</si>
  <si>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</si>
  <si>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</si>
  <si>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</si>
  <si>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</si>
  <si>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</si>
  <si>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</si>
  <si>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</si>
  <si>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</si>
  <si>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</si>
  <si>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</si>
  <si>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</si>
  <si>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</si>
  <si>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</si>
  <si>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</si>
  <si>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</si>
  <si>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</si>
  <si>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</si>
  <si>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</si>
  <si>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</si>
  <si>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</si>
  <si>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</si>
  <si>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</si>
  <si>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</si>
  <si>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</si>
  <si>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</si>
  <si>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</si>
  <si>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государственное бюджетное учреждение Кимрский психоневрологический интернат</t>
  </si>
  <si>
    <t>Осадчук Валентина Николаевна</t>
  </si>
  <si>
    <t>Калюжная Марина Геннадьевна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</si>
  <si>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</si>
  <si>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</si>
  <si>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</si>
  <si>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</si>
  <si>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</si>
  <si>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</si>
  <si>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</si>
  <si>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</si>
  <si>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</si>
  <si>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</si>
  <si>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</si>
  <si>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</si>
  <si>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</si>
  <si>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</si>
  <si>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</si>
  <si>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</si>
  <si>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</si>
  <si>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>3.3 = 3.3.1 x 3.3.2 - 3.3.4 x 3.3.3</t>
  </si>
  <si>
    <t>3.3.1 = 3.3.1.1 x 3.3.1.2 x 3.3.1.3 x 3.3.1.4</t>
  </si>
  <si>
    <t>Гражданин 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</si>
  <si>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</si>
  <si>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</si>
  <si>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</si>
  <si>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</si>
  <si>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</si>
  <si>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 xml:space="preserve"> 3.1</t>
  </si>
  <si>
    <t xml:space="preserve"> 3.2</t>
  </si>
  <si>
    <t xml:space="preserve"> 3.3</t>
  </si>
  <si>
    <t xml:space="preserve"> 3.3.1</t>
  </si>
  <si>
    <t xml:space="preserve"> 3.3.1.1</t>
  </si>
  <si>
    <t xml:space="preserve"> 3.3.1.2</t>
  </si>
  <si>
    <t xml:space="preserve"> 3.3.1.3</t>
  </si>
  <si>
    <t xml:space="preserve"> 3.3.1.4</t>
  </si>
  <si>
    <t xml:space="preserve"> 3.3.2</t>
  </si>
  <si>
    <t xml:space="preserve"> 3.3.3</t>
  </si>
  <si>
    <t xml:space="preserve"> 3.3.4</t>
  </si>
  <si>
    <t>870000О.99.0.АЭ24АБ44001</t>
  </si>
  <si>
    <r>
      <rPr>
        <b/>
        <sz val="8"/>
        <color rgb="FF000000"/>
        <rFont val="Times New Roman"/>
        <family val="1"/>
        <charset val="204"/>
      </rPr>
      <t>Государственная услуга 3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</si>
  <si>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>29.12.2014</t>
  </si>
  <si>
    <t xml:space="preserve"> 4.1</t>
  </si>
  <si>
    <t xml:space="preserve"> 4.2</t>
  </si>
  <si>
    <t xml:space="preserve"> 4.3</t>
  </si>
  <si>
    <t xml:space="preserve"> 4.3.1</t>
  </si>
  <si>
    <t xml:space="preserve"> 4.4.1.1</t>
  </si>
  <si>
    <t xml:space="preserve"> 4.4.1.2</t>
  </si>
  <si>
    <t xml:space="preserve"> 4.4.1.3</t>
  </si>
  <si>
    <t xml:space="preserve"> 4.4.1.4</t>
  </si>
  <si>
    <t xml:space="preserve"> 4.3.2</t>
  </si>
  <si>
    <t xml:space="preserve"> 4.3.3</t>
  </si>
  <si>
    <t xml:space="preserve"> 4.3.4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</si>
  <si>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</si>
  <si>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</si>
  <si>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</si>
  <si>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</si>
  <si>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</si>
  <si>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</si>
  <si>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Министр социальной защиты населения Тверской области</t>
  </si>
  <si>
    <t>Новикова Валентина Ивановна</t>
  </si>
  <si>
    <r>
      <t>«16»</t>
    </r>
    <r>
      <rPr>
        <u/>
        <sz val="10"/>
        <color rgb="FF000000"/>
        <rFont val="Times New Roman"/>
        <family val="1"/>
        <charset val="204"/>
      </rPr>
      <t>_ноября_</t>
    </r>
    <r>
      <rPr>
        <sz val="10"/>
        <color rgb="FF000000"/>
        <rFont val="Times New Roman"/>
        <family val="1"/>
        <charset val="204"/>
      </rPr>
      <t>2023 г.</t>
    </r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</si>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</sst>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  <xf numFmtId="49" fontId="11" fillId="0" borderId="3">
      <alignment horizontal="left" vertical="top" wrapText="1"/>
    </xf>
  </cellStyleXfs>
  <cellXfs count="10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164" fontId="0" fillId="4" borderId="5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 applyProtection="1">
      <alignment horizontal="left" vertical="top" wrapText="1"/>
      <protection hidden="1"/>
    </xf>
    <xf numFmtId="0" fontId="16" fillId="0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164" fontId="0" fillId="4" borderId="12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>
      <alignment vertical="top" wrapText="1"/>
    </xf>
    <xf numFmtId="0" fontId="3" fillId="4" borderId="13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vertical="top" wrapText="1"/>
    </xf>
    <xf numFmtId="0" fontId="12" fillId="5" borderId="6" xfId="0" applyNumberFormat="1" applyFont="1" applyFill="1" applyBorder="1" applyAlignment="1">
      <alignment vertical="top" wrapText="1"/>
    </xf>
    <xf numFmtId="0" fontId="3" fillId="5" borderId="3" xfId="0" applyNumberFormat="1" applyFont="1" applyFill="1" applyBorder="1" applyAlignment="1">
      <alignment vertical="top" wrapText="1"/>
    </xf>
    <xf numFmtId="4" fontId="3" fillId="5" borderId="3" xfId="0" applyNumberFormat="1" applyFont="1" applyFill="1" applyBorder="1" applyAlignment="1">
      <alignment vertical="top" wrapText="1"/>
    </xf>
    <xf numFmtId="2" fontId="3" fillId="5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6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4">
    <cellStyle name="xl38" xfId="3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SheetLayoutView="100" workbookViewId="0">
      <selection activeCell="G4" sqref="G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ht="12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86" t="s">
        <v>1</v>
      </c>
      <c r="F1" s="86"/>
      <c r="G1" s="86"/>
    </row>
    <row r="2" spans="1:7" ht="24.6" customHeight="1" x14ac:dyDescent="0.2">
      <c r="A2" s="1" t="s">
        <v>0</v>
      </c>
      <c r="B2" s="1" t="s">
        <v>0</v>
      </c>
      <c r="C2" s="1" t="s">
        <v>0</v>
      </c>
      <c r="D2" s="91" t="s">
        <v>199</v>
      </c>
      <c r="E2" s="91"/>
      <c r="F2" s="91"/>
      <c r="G2" s="91"/>
    </row>
    <row r="3" spans="1:7" ht="30.4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87" t="s">
        <v>2</v>
      </c>
      <c r="F3" s="87"/>
      <c r="G3" s="87"/>
    </row>
    <row r="4" spans="1:7" ht="31.35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84" t="s">
        <v>200</v>
      </c>
    </row>
    <row r="5" spans="1:7" ht="12.7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3</v>
      </c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4</v>
      </c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85" t="s">
        <v>201</v>
      </c>
    </row>
    <row r="8" spans="1:7" ht="30.2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89" t="s">
        <v>5</v>
      </c>
      <c r="F8" s="89"/>
      <c r="G8" s="89"/>
    </row>
    <row r="9" spans="1:7" ht="12.7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87" t="s">
        <v>6</v>
      </c>
      <c r="F9" s="87"/>
      <c r="G9" s="87"/>
    </row>
    <row r="10" spans="1:7" ht="27.2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27" t="s">
        <v>142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3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7</v>
      </c>
    </row>
    <row r="13" spans="1:7" ht="12.7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71" t="str">
        <f>G7</f>
        <v>«16»_ноября_2023 г.</v>
      </c>
    </row>
    <row r="14" spans="1:7" ht="23.6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88" t="s">
        <v>202</v>
      </c>
      <c r="F14" s="89"/>
      <c r="G14" s="89"/>
    </row>
    <row r="15" spans="1:7" ht="29.45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87" t="s">
        <v>8</v>
      </c>
      <c r="F15" s="87"/>
      <c r="G15" s="87"/>
    </row>
    <row r="16" spans="1:7" ht="25.9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7" t="s">
        <v>141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 t="s">
        <v>3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" t="s">
        <v>9</v>
      </c>
    </row>
    <row r="19" spans="1:7" ht="12.7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71" t="str">
        <f>G7</f>
        <v>«16»_ноября_2023 г.</v>
      </c>
    </row>
    <row r="20" spans="1:7" ht="18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5" customHeight="1" x14ac:dyDescent="0.2">
      <c r="A21" s="93" t="s">
        <v>10</v>
      </c>
      <c r="B21" s="93"/>
      <c r="C21" s="93"/>
      <c r="D21" s="93"/>
      <c r="E21" s="93"/>
      <c r="F21" s="93"/>
      <c r="G21" s="93"/>
    </row>
    <row r="22" spans="1:7" ht="12.75" customHeight="1" x14ac:dyDescent="0.2">
      <c r="A22" s="88" t="s">
        <v>140</v>
      </c>
      <c r="B22" s="89"/>
      <c r="C22" s="89"/>
      <c r="D22" s="89"/>
      <c r="E22" s="89"/>
      <c r="F22" s="89"/>
      <c r="G22" s="89"/>
    </row>
    <row r="23" spans="1:7" ht="12.75" customHeight="1" x14ac:dyDescent="0.2">
      <c r="A23" s="90" t="s">
        <v>11</v>
      </c>
      <c r="B23" s="90"/>
      <c r="C23" s="90"/>
      <c r="D23" s="90"/>
      <c r="E23" s="90"/>
      <c r="F23" s="90"/>
      <c r="G23" s="90"/>
    </row>
    <row r="24" spans="1:7" ht="18" customHeight="1" x14ac:dyDescent="0.2">
      <c r="A24" s="92" t="s">
        <v>193</v>
      </c>
      <c r="B24" s="89"/>
      <c r="C24" s="89"/>
      <c r="D24" s="89"/>
      <c r="E24" s="89"/>
      <c r="F24" s="89"/>
      <c r="G24" s="89"/>
    </row>
  </sheetData>
  <mergeCells count="11">
    <mergeCell ref="A24:G24"/>
    <mergeCell ref="E8:G8"/>
    <mergeCell ref="E9:G9"/>
    <mergeCell ref="E14:G14"/>
    <mergeCell ref="E15:G15"/>
    <mergeCell ref="A21:G21"/>
    <mergeCell ref="E1:G1"/>
    <mergeCell ref="E3:G3"/>
    <mergeCell ref="A22:G22"/>
    <mergeCell ref="A23:G23"/>
    <mergeCell ref="D2:G2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L8" sqref="L8"/>
    </sheetView>
  </sheetViews>
  <sheetFormatPr defaultRowHeight="12.75" x14ac:dyDescent="0.2"/>
  <cols>
    <col min="1" max="1" width="29.6640625" customWidth="1"/>
    <col min="2" max="2" width="19.5" customWidth="1"/>
    <col min="3" max="3" width="27" customWidth="1"/>
    <col min="4" max="4" width="17.5" customWidth="1"/>
    <col min="5" max="5" width="15" customWidth="1"/>
    <col min="6" max="6" width="10.83203125" customWidth="1"/>
    <col min="7" max="7" width="8.83203125" customWidth="1"/>
    <col min="8" max="8" width="8.5" customWidth="1"/>
    <col min="9" max="9" width="12.33203125" customWidth="1"/>
    <col min="10" max="10" width="8" customWidth="1"/>
    <col min="11" max="11" width="8.83203125" customWidth="1"/>
    <col min="12" max="12" width="6.6640625" customWidth="1"/>
    <col min="13" max="14" width="7" customWidth="1"/>
    <col min="15" max="16" width="6.5" customWidth="1"/>
    <col min="17" max="17" width="6.6640625" customWidth="1"/>
    <col min="18" max="18" width="9.83203125" customWidth="1"/>
    <col min="19" max="19" width="8.5" customWidth="1"/>
  </cols>
  <sheetData>
    <row r="1" spans="1:19" x14ac:dyDescent="0.2">
      <c r="A1" s="5" t="s">
        <v>0</v>
      </c>
    </row>
    <row r="2" spans="1:19" ht="15.75" x14ac:dyDescent="0.2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4.25" x14ac:dyDescent="0.2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48" customHeight="1" x14ac:dyDescent="0.2">
      <c r="A4" s="94" t="s">
        <v>128</v>
      </c>
      <c r="B4" s="94" t="s">
        <v>14</v>
      </c>
      <c r="C4" s="94" t="s">
        <v>15</v>
      </c>
      <c r="D4" s="96" t="s">
        <v>16</v>
      </c>
      <c r="E4" s="100"/>
      <c r="F4" s="97"/>
      <c r="G4" s="96" t="s">
        <v>17</v>
      </c>
      <c r="H4" s="97"/>
      <c r="I4" s="96" t="s">
        <v>18</v>
      </c>
      <c r="J4" s="97"/>
      <c r="K4" s="96" t="s">
        <v>19</v>
      </c>
      <c r="L4" s="100"/>
      <c r="M4" s="100"/>
      <c r="N4" s="100"/>
      <c r="O4" s="100"/>
      <c r="P4" s="97"/>
      <c r="Q4" s="96" t="s">
        <v>20</v>
      </c>
      <c r="R4" s="100"/>
      <c r="S4" s="97"/>
    </row>
    <row r="5" spans="1:19" ht="64.5" customHeight="1" x14ac:dyDescent="0.2">
      <c r="A5" s="102"/>
      <c r="B5" s="102"/>
      <c r="C5" s="102"/>
      <c r="D5" s="94" t="s">
        <v>21</v>
      </c>
      <c r="E5" s="94" t="s">
        <v>22</v>
      </c>
      <c r="F5" s="94" t="s">
        <v>23</v>
      </c>
      <c r="G5" s="18" t="s">
        <v>24</v>
      </c>
      <c r="H5" s="18" t="s">
        <v>25</v>
      </c>
      <c r="I5" s="101" t="s">
        <v>0</v>
      </c>
      <c r="J5" s="101" t="s">
        <v>0</v>
      </c>
      <c r="K5" s="96" t="s">
        <v>194</v>
      </c>
      <c r="L5" s="97"/>
      <c r="M5" s="96" t="s">
        <v>195</v>
      </c>
      <c r="N5" s="97"/>
      <c r="O5" s="96" t="s">
        <v>196</v>
      </c>
      <c r="P5" s="97"/>
      <c r="Q5" s="101" t="s">
        <v>0</v>
      </c>
      <c r="R5" s="101" t="s">
        <v>0</v>
      </c>
      <c r="S5" s="101" t="s">
        <v>0</v>
      </c>
    </row>
    <row r="6" spans="1:19" ht="25.9" customHeight="1" x14ac:dyDescent="0.2">
      <c r="A6" s="95"/>
      <c r="B6" s="95"/>
      <c r="C6" s="95"/>
      <c r="D6" s="95"/>
      <c r="E6" s="95"/>
      <c r="F6" s="95"/>
      <c r="G6" s="18" t="s">
        <v>0</v>
      </c>
      <c r="H6" s="18" t="s">
        <v>0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28</v>
      </c>
      <c r="N6" s="12" t="s">
        <v>29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</row>
    <row r="7" spans="1:19" x14ac:dyDescent="0.2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  <c r="S7" s="12" t="s">
        <v>51</v>
      </c>
    </row>
    <row r="8" spans="1:19" ht="315" x14ac:dyDescent="0.2">
      <c r="A8" s="56" t="s">
        <v>153</v>
      </c>
      <c r="B8" s="9" t="s">
        <v>164</v>
      </c>
      <c r="C8" s="9" t="s">
        <v>53</v>
      </c>
      <c r="D8" s="9" t="s">
        <v>148</v>
      </c>
      <c r="E8" s="9" t="s">
        <v>53</v>
      </c>
      <c r="F8" s="9" t="s">
        <v>0</v>
      </c>
      <c r="G8" s="9" t="s">
        <v>54</v>
      </c>
      <c r="H8" s="9" t="s">
        <v>0</v>
      </c>
      <c r="I8" s="9" t="s">
        <v>55</v>
      </c>
      <c r="J8" s="9" t="s">
        <v>56</v>
      </c>
      <c r="K8" s="10"/>
      <c r="L8" s="10">
        <v>93</v>
      </c>
      <c r="M8" s="10"/>
      <c r="N8" s="10">
        <v>93</v>
      </c>
      <c r="O8" s="10"/>
      <c r="P8" s="10">
        <f>N8</f>
        <v>93</v>
      </c>
      <c r="Q8" s="11" t="s">
        <v>57</v>
      </c>
      <c r="R8" s="11" t="s">
        <v>58</v>
      </c>
      <c r="S8" s="11" t="s">
        <v>149</v>
      </c>
    </row>
    <row r="9" spans="1:19" ht="315" x14ac:dyDescent="0.2">
      <c r="A9" s="56" t="s">
        <v>154</v>
      </c>
      <c r="B9" s="9" t="s">
        <v>165</v>
      </c>
      <c r="C9" s="9" t="s">
        <v>155</v>
      </c>
      <c r="D9" s="9" t="s">
        <v>148</v>
      </c>
      <c r="E9" s="9" t="s">
        <v>127</v>
      </c>
      <c r="F9" s="9" t="s">
        <v>0</v>
      </c>
      <c r="G9" s="9" t="s">
        <v>54</v>
      </c>
      <c r="H9" s="9" t="s">
        <v>0</v>
      </c>
      <c r="I9" s="9" t="s">
        <v>55</v>
      </c>
      <c r="J9" s="9" t="s">
        <v>56</v>
      </c>
      <c r="K9" s="10"/>
      <c r="L9" s="10">
        <v>250</v>
      </c>
      <c r="M9" s="10"/>
      <c r="N9" s="10">
        <v>250</v>
      </c>
      <c r="O9" s="10"/>
      <c r="P9" s="10">
        <v>250</v>
      </c>
      <c r="Q9" s="11" t="s">
        <v>57</v>
      </c>
      <c r="R9" s="11" t="s">
        <v>58</v>
      </c>
      <c r="S9" s="11" t="s">
        <v>149</v>
      </c>
    </row>
    <row r="10" spans="1:19" ht="315" x14ac:dyDescent="0.2">
      <c r="A10" s="56" t="s">
        <v>179</v>
      </c>
      <c r="B10" s="9" t="s">
        <v>180</v>
      </c>
      <c r="C10" s="9" t="s">
        <v>53</v>
      </c>
      <c r="D10" s="9" t="s">
        <v>148</v>
      </c>
      <c r="E10" s="9" t="s">
        <v>53</v>
      </c>
      <c r="F10" s="9"/>
      <c r="G10" s="9" t="s">
        <v>54</v>
      </c>
      <c r="H10" s="9"/>
      <c r="I10" s="9" t="s">
        <v>55</v>
      </c>
      <c r="J10" s="9" t="s">
        <v>56</v>
      </c>
      <c r="K10" s="10"/>
      <c r="L10" s="10">
        <v>1</v>
      </c>
      <c r="M10" s="10"/>
      <c r="N10" s="10">
        <v>1</v>
      </c>
      <c r="O10" s="10"/>
      <c r="P10" s="10">
        <v>1</v>
      </c>
      <c r="Q10" s="11" t="s">
        <v>57</v>
      </c>
      <c r="R10" s="11" t="s">
        <v>181</v>
      </c>
      <c r="S10" s="11" t="s">
        <v>149</v>
      </c>
    </row>
    <row r="11" spans="1:19" ht="409.5" x14ac:dyDescent="0.2">
      <c r="A11" s="56" t="s">
        <v>163</v>
      </c>
      <c r="B11" s="9" t="s">
        <v>166</v>
      </c>
      <c r="C11" s="9" t="s">
        <v>162</v>
      </c>
      <c r="D11" s="9" t="s">
        <v>143</v>
      </c>
      <c r="E11" s="9" t="s">
        <v>162</v>
      </c>
      <c r="F11" s="9"/>
      <c r="G11" s="9" t="s">
        <v>54</v>
      </c>
      <c r="H11" s="9"/>
      <c r="I11" s="9" t="s">
        <v>152</v>
      </c>
      <c r="J11" s="9" t="s">
        <v>56</v>
      </c>
      <c r="K11" s="10"/>
      <c r="L11" s="10">
        <v>343</v>
      </c>
      <c r="M11" s="10"/>
      <c r="N11" s="10">
        <v>343</v>
      </c>
      <c r="O11" s="10"/>
      <c r="P11" s="10">
        <v>343</v>
      </c>
      <c r="Q11" s="11" t="s">
        <v>151</v>
      </c>
      <c r="R11" s="50">
        <v>41967</v>
      </c>
      <c r="S11" s="11" t="s">
        <v>150</v>
      </c>
    </row>
  </sheetData>
  <mergeCells count="16">
    <mergeCell ref="F5:F6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L4" sqref="L4"/>
    </sheetView>
  </sheetViews>
  <sheetFormatPr defaultRowHeight="12.75" x14ac:dyDescent="0.2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 x14ac:dyDescent="0.2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02.75" customHeight="1" x14ac:dyDescent="0.2">
      <c r="A2" s="101" t="s">
        <v>128</v>
      </c>
      <c r="B2" s="101" t="s">
        <v>14</v>
      </c>
      <c r="C2" s="101" t="s">
        <v>16</v>
      </c>
      <c r="D2" s="101"/>
      <c r="E2" s="101"/>
      <c r="F2" s="101" t="s">
        <v>17</v>
      </c>
      <c r="G2" s="101"/>
      <c r="H2" s="101" t="s">
        <v>60</v>
      </c>
      <c r="I2" s="101"/>
      <c r="J2" s="101" t="s">
        <v>61</v>
      </c>
      <c r="K2" s="101"/>
      <c r="L2" s="101"/>
      <c r="M2" s="101" t="s">
        <v>62</v>
      </c>
    </row>
    <row r="3" spans="1:13" ht="105.6" customHeight="1" x14ac:dyDescent="0.2">
      <c r="A3" s="101" t="s">
        <v>0</v>
      </c>
      <c r="B3" s="101" t="s">
        <v>0</v>
      </c>
      <c r="C3" s="64" t="s">
        <v>21</v>
      </c>
      <c r="D3" s="64" t="s">
        <v>22</v>
      </c>
      <c r="E3" s="64" t="s">
        <v>23</v>
      </c>
      <c r="F3" s="64" t="s">
        <v>24</v>
      </c>
      <c r="G3" s="64" t="s">
        <v>25</v>
      </c>
      <c r="H3" s="64" t="s">
        <v>26</v>
      </c>
      <c r="I3" s="64" t="s">
        <v>27</v>
      </c>
      <c r="J3" s="83" t="s">
        <v>197</v>
      </c>
      <c r="K3" s="83" t="s">
        <v>195</v>
      </c>
      <c r="L3" s="83" t="s">
        <v>198</v>
      </c>
      <c r="M3" s="101" t="s">
        <v>0</v>
      </c>
    </row>
    <row r="4" spans="1:13" ht="337.5" x14ac:dyDescent="0.2">
      <c r="A4" s="31" t="s">
        <v>153</v>
      </c>
      <c r="B4" s="31" t="s">
        <v>164</v>
      </c>
      <c r="C4" s="31" t="s">
        <v>148</v>
      </c>
      <c r="D4" s="31" t="s">
        <v>53</v>
      </c>
      <c r="E4" s="31" t="s">
        <v>0</v>
      </c>
      <c r="F4" s="31" t="s">
        <v>54</v>
      </c>
      <c r="G4" s="31" t="s">
        <v>0</v>
      </c>
      <c r="H4" s="31" t="s">
        <v>144</v>
      </c>
      <c r="I4" s="31" t="s">
        <v>64</v>
      </c>
      <c r="J4" s="33">
        <v>100</v>
      </c>
      <c r="K4" s="33">
        <v>100</v>
      </c>
      <c r="L4" s="33">
        <v>100</v>
      </c>
      <c r="M4" s="34">
        <v>5</v>
      </c>
    </row>
    <row r="5" spans="1:13" ht="337.5" x14ac:dyDescent="0.2">
      <c r="A5" s="31" t="s">
        <v>153</v>
      </c>
      <c r="B5" s="31" t="s">
        <v>164</v>
      </c>
      <c r="C5" s="31" t="s">
        <v>148</v>
      </c>
      <c r="D5" s="31" t="s">
        <v>53</v>
      </c>
      <c r="E5" s="31" t="s">
        <v>0</v>
      </c>
      <c r="F5" s="31" t="s">
        <v>54</v>
      </c>
      <c r="G5" s="31" t="s">
        <v>0</v>
      </c>
      <c r="H5" s="31" t="s">
        <v>65</v>
      </c>
      <c r="I5" s="31" t="s">
        <v>64</v>
      </c>
      <c r="J5" s="33">
        <v>0</v>
      </c>
      <c r="K5" s="33">
        <v>0</v>
      </c>
      <c r="L5" s="33">
        <v>0</v>
      </c>
      <c r="M5" s="34">
        <v>5</v>
      </c>
    </row>
    <row r="6" spans="1:13" ht="337.5" x14ac:dyDescent="0.2">
      <c r="A6" s="31" t="s">
        <v>153</v>
      </c>
      <c r="B6" s="31" t="s">
        <v>164</v>
      </c>
      <c r="C6" s="31" t="s">
        <v>148</v>
      </c>
      <c r="D6" s="31" t="s">
        <v>53</v>
      </c>
      <c r="E6" s="31" t="s">
        <v>0</v>
      </c>
      <c r="F6" s="31" t="s">
        <v>54</v>
      </c>
      <c r="G6" s="31" t="s">
        <v>0</v>
      </c>
      <c r="H6" s="31" t="s">
        <v>147</v>
      </c>
      <c r="I6" s="31" t="s">
        <v>64</v>
      </c>
      <c r="J6" s="33">
        <v>100</v>
      </c>
      <c r="K6" s="33">
        <v>100</v>
      </c>
      <c r="L6" s="33">
        <v>100</v>
      </c>
      <c r="M6" s="34">
        <v>5</v>
      </c>
    </row>
    <row r="7" spans="1:13" ht="234" customHeight="1" x14ac:dyDescent="0.2">
      <c r="A7" s="31" t="s">
        <v>153</v>
      </c>
      <c r="B7" s="31" t="s">
        <v>164</v>
      </c>
      <c r="C7" s="31" t="s">
        <v>148</v>
      </c>
      <c r="D7" s="31" t="s">
        <v>53</v>
      </c>
      <c r="E7" s="31" t="s">
        <v>0</v>
      </c>
      <c r="F7" s="31" t="s">
        <v>54</v>
      </c>
      <c r="G7" s="31" t="s">
        <v>0</v>
      </c>
      <c r="H7" s="31" t="s">
        <v>63</v>
      </c>
      <c r="I7" s="31" t="s">
        <v>64</v>
      </c>
      <c r="J7" s="33">
        <v>100</v>
      </c>
      <c r="K7" s="33">
        <v>100</v>
      </c>
      <c r="L7" s="33">
        <v>100</v>
      </c>
      <c r="M7" s="34">
        <v>5</v>
      </c>
    </row>
    <row r="8" spans="1:13" ht="146.44999999999999" customHeight="1" x14ac:dyDescent="0.2">
      <c r="A8" s="31" t="s">
        <v>153</v>
      </c>
      <c r="B8" s="31" t="s">
        <v>164</v>
      </c>
      <c r="C8" s="31" t="s">
        <v>148</v>
      </c>
      <c r="D8" s="31" t="s">
        <v>53</v>
      </c>
      <c r="E8" s="31" t="s">
        <v>0</v>
      </c>
      <c r="F8" s="31" t="s">
        <v>54</v>
      </c>
      <c r="G8" s="31" t="s">
        <v>0</v>
      </c>
      <c r="H8" s="31" t="s">
        <v>146</v>
      </c>
      <c r="I8" s="31" t="s">
        <v>64</v>
      </c>
      <c r="J8" s="33">
        <v>100</v>
      </c>
      <c r="K8" s="33">
        <v>100</v>
      </c>
      <c r="L8" s="33">
        <v>100</v>
      </c>
      <c r="M8" s="34">
        <v>5</v>
      </c>
    </row>
    <row r="9" spans="1:13" ht="409.5" x14ac:dyDescent="0.2">
      <c r="A9" s="31" t="s">
        <v>153</v>
      </c>
      <c r="B9" s="31" t="s">
        <v>164</v>
      </c>
      <c r="C9" s="31" t="s">
        <v>148</v>
      </c>
      <c r="D9" s="31" t="s">
        <v>53</v>
      </c>
      <c r="E9" s="31" t="s">
        <v>0</v>
      </c>
      <c r="F9" s="31" t="s">
        <v>54</v>
      </c>
      <c r="G9" s="31" t="s">
        <v>0</v>
      </c>
      <c r="H9" s="31" t="s">
        <v>145</v>
      </c>
      <c r="I9" s="31" t="s">
        <v>64</v>
      </c>
      <c r="J9" s="33">
        <v>100</v>
      </c>
      <c r="K9" s="33">
        <v>100</v>
      </c>
      <c r="L9" s="33">
        <v>100</v>
      </c>
      <c r="M9" s="34">
        <v>5</v>
      </c>
    </row>
    <row r="10" spans="1:13" ht="337.5" x14ac:dyDescent="0.2">
      <c r="A10" s="32" t="s">
        <v>154</v>
      </c>
      <c r="B10" s="32" t="s">
        <v>167</v>
      </c>
      <c r="C10" s="32" t="s">
        <v>148</v>
      </c>
      <c r="D10" s="32" t="s">
        <v>127</v>
      </c>
      <c r="E10" s="32"/>
      <c r="F10" s="32" t="s">
        <v>54</v>
      </c>
      <c r="G10" s="35"/>
      <c r="H10" s="36" t="s">
        <v>144</v>
      </c>
      <c r="I10" s="36" t="s">
        <v>64</v>
      </c>
      <c r="J10" s="37">
        <v>100</v>
      </c>
      <c r="K10" s="37">
        <v>100</v>
      </c>
      <c r="L10" s="37">
        <v>100</v>
      </c>
      <c r="M10" s="38">
        <v>5</v>
      </c>
    </row>
    <row r="11" spans="1:13" ht="337.5" x14ac:dyDescent="0.2">
      <c r="A11" s="32" t="s">
        <v>154</v>
      </c>
      <c r="B11" s="32" t="s">
        <v>167</v>
      </c>
      <c r="C11" s="32" t="s">
        <v>148</v>
      </c>
      <c r="D11" s="32" t="s">
        <v>127</v>
      </c>
      <c r="E11" s="32"/>
      <c r="F11" s="32" t="s">
        <v>54</v>
      </c>
      <c r="G11" s="35"/>
      <c r="H11" s="36" t="s">
        <v>65</v>
      </c>
      <c r="I11" s="36" t="s">
        <v>64</v>
      </c>
      <c r="J11" s="37">
        <v>0</v>
      </c>
      <c r="K11" s="37">
        <v>0</v>
      </c>
      <c r="L11" s="37">
        <v>0</v>
      </c>
      <c r="M11" s="38">
        <v>5</v>
      </c>
    </row>
    <row r="12" spans="1:13" ht="337.5" x14ac:dyDescent="0.2">
      <c r="A12" s="32" t="s">
        <v>154</v>
      </c>
      <c r="B12" s="32" t="s">
        <v>167</v>
      </c>
      <c r="C12" s="32" t="s">
        <v>148</v>
      </c>
      <c r="D12" s="32" t="s">
        <v>127</v>
      </c>
      <c r="E12" s="32"/>
      <c r="F12" s="32" t="s">
        <v>54</v>
      </c>
      <c r="G12" s="35"/>
      <c r="H12" s="36" t="s">
        <v>147</v>
      </c>
      <c r="I12" s="36" t="s">
        <v>64</v>
      </c>
      <c r="J12" s="37">
        <v>100</v>
      </c>
      <c r="K12" s="37">
        <v>100</v>
      </c>
      <c r="L12" s="37">
        <v>100</v>
      </c>
      <c r="M12" s="38">
        <v>5</v>
      </c>
    </row>
    <row r="13" spans="1:13" ht="337.5" x14ac:dyDescent="0.2">
      <c r="A13" s="32" t="s">
        <v>154</v>
      </c>
      <c r="B13" s="32" t="s">
        <v>167</v>
      </c>
      <c r="C13" s="32" t="s">
        <v>148</v>
      </c>
      <c r="D13" s="32" t="s">
        <v>127</v>
      </c>
      <c r="E13" s="32" t="s">
        <v>0</v>
      </c>
      <c r="F13" s="32" t="s">
        <v>54</v>
      </c>
      <c r="G13" s="35" t="s">
        <v>0</v>
      </c>
      <c r="H13" s="36" t="s">
        <v>63</v>
      </c>
      <c r="I13" s="36" t="s">
        <v>64</v>
      </c>
      <c r="J13" s="37">
        <v>100</v>
      </c>
      <c r="K13" s="37">
        <v>100</v>
      </c>
      <c r="L13" s="37">
        <v>100</v>
      </c>
      <c r="M13" s="38">
        <v>5</v>
      </c>
    </row>
    <row r="14" spans="1:13" ht="337.5" x14ac:dyDescent="0.2">
      <c r="A14" s="32" t="s">
        <v>154</v>
      </c>
      <c r="B14" s="32" t="s">
        <v>167</v>
      </c>
      <c r="C14" s="32" t="s">
        <v>148</v>
      </c>
      <c r="D14" s="32" t="s">
        <v>127</v>
      </c>
      <c r="E14" s="32"/>
      <c r="F14" s="32" t="s">
        <v>54</v>
      </c>
      <c r="G14" s="35"/>
      <c r="H14" s="36" t="s">
        <v>146</v>
      </c>
      <c r="I14" s="36" t="s">
        <v>64</v>
      </c>
      <c r="J14" s="37">
        <v>100</v>
      </c>
      <c r="K14" s="37">
        <v>100</v>
      </c>
      <c r="L14" s="37">
        <v>100</v>
      </c>
      <c r="M14" s="38">
        <v>5</v>
      </c>
    </row>
    <row r="15" spans="1:13" ht="409.5" x14ac:dyDescent="0.2">
      <c r="A15" s="32" t="s">
        <v>154</v>
      </c>
      <c r="B15" s="32" t="s">
        <v>167</v>
      </c>
      <c r="C15" s="42" t="s">
        <v>148</v>
      </c>
      <c r="D15" s="42" t="s">
        <v>127</v>
      </c>
      <c r="E15" s="42"/>
      <c r="F15" s="42" t="s">
        <v>54</v>
      </c>
      <c r="G15" s="66"/>
      <c r="H15" s="36" t="s">
        <v>145</v>
      </c>
      <c r="I15" s="36" t="s">
        <v>64</v>
      </c>
      <c r="J15" s="37">
        <v>100</v>
      </c>
      <c r="K15" s="37">
        <v>100</v>
      </c>
      <c r="L15" s="37">
        <v>100</v>
      </c>
      <c r="M15" s="38">
        <v>5</v>
      </c>
    </row>
    <row r="16" spans="1:13" ht="337.5" x14ac:dyDescent="0.2">
      <c r="A16" s="73" t="s">
        <v>179</v>
      </c>
      <c r="B16" s="31" t="s">
        <v>180</v>
      </c>
      <c r="C16" s="31" t="s">
        <v>148</v>
      </c>
      <c r="D16" s="31" t="s">
        <v>53</v>
      </c>
      <c r="E16" s="31" t="s">
        <v>0</v>
      </c>
      <c r="F16" s="31" t="s">
        <v>54</v>
      </c>
      <c r="G16" s="31" t="s">
        <v>0</v>
      </c>
      <c r="H16" s="31" t="s">
        <v>144</v>
      </c>
      <c r="I16" s="31" t="s">
        <v>64</v>
      </c>
      <c r="J16" s="33">
        <v>100</v>
      </c>
      <c r="K16" s="33">
        <v>100</v>
      </c>
      <c r="L16" s="33">
        <v>100</v>
      </c>
      <c r="M16" s="34">
        <v>5</v>
      </c>
    </row>
    <row r="17" spans="1:13" ht="337.5" x14ac:dyDescent="0.2">
      <c r="A17" s="74" t="s">
        <v>179</v>
      </c>
      <c r="B17" s="75" t="s">
        <v>180</v>
      </c>
      <c r="C17" s="75" t="s">
        <v>148</v>
      </c>
      <c r="D17" s="75" t="s">
        <v>53</v>
      </c>
      <c r="E17" s="75" t="s">
        <v>0</v>
      </c>
      <c r="F17" s="75" t="s">
        <v>54</v>
      </c>
      <c r="G17" s="75" t="s">
        <v>0</v>
      </c>
      <c r="H17" s="75" t="s">
        <v>65</v>
      </c>
      <c r="I17" s="75" t="s">
        <v>64</v>
      </c>
      <c r="J17" s="76">
        <v>0</v>
      </c>
      <c r="K17" s="76">
        <v>0</v>
      </c>
      <c r="L17" s="76">
        <v>0</v>
      </c>
      <c r="M17" s="77">
        <v>5</v>
      </c>
    </row>
    <row r="18" spans="1:13" ht="337.5" x14ac:dyDescent="0.2">
      <c r="A18" s="74" t="s">
        <v>179</v>
      </c>
      <c r="B18" s="75" t="s">
        <v>180</v>
      </c>
      <c r="C18" s="75" t="s">
        <v>148</v>
      </c>
      <c r="D18" s="75" t="s">
        <v>53</v>
      </c>
      <c r="E18" s="75" t="s">
        <v>0</v>
      </c>
      <c r="F18" s="75" t="s">
        <v>54</v>
      </c>
      <c r="G18" s="75" t="s">
        <v>0</v>
      </c>
      <c r="H18" s="75" t="s">
        <v>147</v>
      </c>
      <c r="I18" s="75" t="s">
        <v>64</v>
      </c>
      <c r="J18" s="76">
        <v>100</v>
      </c>
      <c r="K18" s="76">
        <v>100</v>
      </c>
      <c r="L18" s="76">
        <v>100</v>
      </c>
      <c r="M18" s="77">
        <v>5</v>
      </c>
    </row>
    <row r="19" spans="1:13" ht="337.5" x14ac:dyDescent="0.2">
      <c r="A19" s="74" t="s">
        <v>179</v>
      </c>
      <c r="B19" s="75" t="s">
        <v>180</v>
      </c>
      <c r="C19" s="75" t="s">
        <v>148</v>
      </c>
      <c r="D19" s="75" t="s">
        <v>53</v>
      </c>
      <c r="E19" s="75" t="s">
        <v>0</v>
      </c>
      <c r="F19" s="75" t="s">
        <v>54</v>
      </c>
      <c r="G19" s="75" t="s">
        <v>0</v>
      </c>
      <c r="H19" s="75" t="s">
        <v>63</v>
      </c>
      <c r="I19" s="75" t="s">
        <v>64</v>
      </c>
      <c r="J19" s="76">
        <v>100</v>
      </c>
      <c r="K19" s="76">
        <v>100</v>
      </c>
      <c r="L19" s="76">
        <v>100</v>
      </c>
      <c r="M19" s="77">
        <v>5</v>
      </c>
    </row>
    <row r="20" spans="1:13" ht="337.5" x14ac:dyDescent="0.2">
      <c r="A20" s="74" t="s">
        <v>179</v>
      </c>
      <c r="B20" s="75" t="s">
        <v>180</v>
      </c>
      <c r="C20" s="75" t="s">
        <v>148</v>
      </c>
      <c r="D20" s="75" t="s">
        <v>53</v>
      </c>
      <c r="E20" s="75" t="s">
        <v>0</v>
      </c>
      <c r="F20" s="75" t="s">
        <v>54</v>
      </c>
      <c r="G20" s="75" t="s">
        <v>0</v>
      </c>
      <c r="H20" s="75" t="s">
        <v>146</v>
      </c>
      <c r="I20" s="75" t="s">
        <v>64</v>
      </c>
      <c r="J20" s="76">
        <v>100</v>
      </c>
      <c r="K20" s="76">
        <v>100</v>
      </c>
      <c r="L20" s="76">
        <v>100</v>
      </c>
      <c r="M20" s="77">
        <v>5</v>
      </c>
    </row>
    <row r="21" spans="1:13" ht="409.5" x14ac:dyDescent="0.2">
      <c r="A21" s="74" t="s">
        <v>179</v>
      </c>
      <c r="B21" s="75" t="s">
        <v>180</v>
      </c>
      <c r="C21" s="75" t="s">
        <v>148</v>
      </c>
      <c r="D21" s="75" t="s">
        <v>53</v>
      </c>
      <c r="E21" s="75" t="s">
        <v>0</v>
      </c>
      <c r="F21" s="75" t="s">
        <v>54</v>
      </c>
      <c r="G21" s="75" t="s">
        <v>0</v>
      </c>
      <c r="H21" s="75" t="s">
        <v>145</v>
      </c>
      <c r="I21" s="75" t="s">
        <v>64</v>
      </c>
      <c r="J21" s="76">
        <v>100</v>
      </c>
      <c r="K21" s="76">
        <v>100</v>
      </c>
      <c r="L21" s="76">
        <v>100</v>
      </c>
      <c r="M21" s="77">
        <v>5</v>
      </c>
    </row>
    <row r="22" spans="1:13" ht="409.5" x14ac:dyDescent="0.2">
      <c r="A22" s="40" t="s">
        <v>163</v>
      </c>
      <c r="B22" s="46" t="s">
        <v>166</v>
      </c>
      <c r="C22" s="46" t="s">
        <v>143</v>
      </c>
      <c r="D22" s="46" t="s">
        <v>162</v>
      </c>
      <c r="E22" s="43"/>
      <c r="F22" s="46" t="s">
        <v>54</v>
      </c>
      <c r="G22" s="46" t="s">
        <v>0</v>
      </c>
      <c r="H22" s="41" t="s">
        <v>156</v>
      </c>
      <c r="I22" s="39" t="s">
        <v>157</v>
      </c>
      <c r="J22" s="44">
        <v>0</v>
      </c>
      <c r="K22" s="44">
        <v>0</v>
      </c>
      <c r="L22" s="44">
        <v>0</v>
      </c>
      <c r="M22" s="45">
        <v>5</v>
      </c>
    </row>
    <row r="23" spans="1:13" ht="409.5" x14ac:dyDescent="0.2">
      <c r="A23" s="40" t="s">
        <v>163</v>
      </c>
      <c r="B23" s="46" t="s">
        <v>166</v>
      </c>
      <c r="C23" s="67" t="s">
        <v>143</v>
      </c>
      <c r="D23" s="67" t="s">
        <v>162</v>
      </c>
      <c r="E23" s="68"/>
      <c r="F23" s="69" t="s">
        <v>54</v>
      </c>
      <c r="G23" s="70" t="s">
        <v>0</v>
      </c>
      <c r="H23" s="39" t="s">
        <v>144</v>
      </c>
      <c r="I23" s="39" t="s">
        <v>64</v>
      </c>
      <c r="J23" s="44">
        <v>100</v>
      </c>
      <c r="K23" s="44">
        <v>100</v>
      </c>
      <c r="L23" s="44">
        <v>100</v>
      </c>
      <c r="M23" s="45">
        <v>5</v>
      </c>
    </row>
    <row r="24" spans="1:13" ht="409.5" x14ac:dyDescent="0.2">
      <c r="A24" s="40" t="s">
        <v>163</v>
      </c>
      <c r="B24" s="46" t="s">
        <v>166</v>
      </c>
      <c r="C24" s="40" t="s">
        <v>143</v>
      </c>
      <c r="D24" s="40" t="s">
        <v>162</v>
      </c>
      <c r="E24" s="43"/>
      <c r="F24" s="46" t="s">
        <v>54</v>
      </c>
      <c r="G24" s="41" t="s">
        <v>0</v>
      </c>
      <c r="H24" s="39" t="s">
        <v>158</v>
      </c>
      <c r="I24" s="39" t="s">
        <v>159</v>
      </c>
      <c r="J24" s="44">
        <v>5</v>
      </c>
      <c r="K24" s="44">
        <v>5</v>
      </c>
      <c r="L24" s="44">
        <v>5</v>
      </c>
      <c r="M24" s="45">
        <v>5</v>
      </c>
    </row>
    <row r="25" spans="1:13" ht="409.5" x14ac:dyDescent="0.2">
      <c r="A25" s="40" t="s">
        <v>163</v>
      </c>
      <c r="B25" s="46" t="s">
        <v>166</v>
      </c>
      <c r="C25" s="40" t="s">
        <v>143</v>
      </c>
      <c r="D25" s="40" t="s">
        <v>162</v>
      </c>
      <c r="E25" s="43"/>
      <c r="F25" s="46" t="s">
        <v>54</v>
      </c>
      <c r="G25" s="41" t="s">
        <v>0</v>
      </c>
      <c r="H25" s="39" t="s">
        <v>147</v>
      </c>
      <c r="I25" s="39" t="s">
        <v>64</v>
      </c>
      <c r="J25" s="44">
        <v>100</v>
      </c>
      <c r="K25" s="44">
        <v>100</v>
      </c>
      <c r="L25" s="44">
        <v>100</v>
      </c>
      <c r="M25" s="45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6" workbookViewId="0">
      <selection activeCell="D15" sqref="D15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 x14ac:dyDescent="0.2">
      <c r="A1" s="103" t="s">
        <v>66</v>
      </c>
      <c r="B1" s="103"/>
      <c r="C1" s="103"/>
      <c r="D1" s="103"/>
      <c r="E1" s="103"/>
      <c r="F1" s="103"/>
      <c r="G1" s="103"/>
    </row>
    <row r="2" spans="1:7" x14ac:dyDescent="0.2">
      <c r="A2" s="104" t="s">
        <v>67</v>
      </c>
      <c r="B2" s="104" t="s">
        <v>68</v>
      </c>
      <c r="C2" s="104" t="s">
        <v>27</v>
      </c>
      <c r="D2" s="104" t="s">
        <v>69</v>
      </c>
      <c r="E2" s="104"/>
      <c r="F2" s="104"/>
      <c r="G2" s="104" t="s">
        <v>70</v>
      </c>
    </row>
    <row r="3" spans="1:7" ht="38.25" x14ac:dyDescent="0.2">
      <c r="A3" s="104" t="s">
        <v>0</v>
      </c>
      <c r="B3" s="104" t="s">
        <v>0</v>
      </c>
      <c r="C3" s="104" t="s">
        <v>0</v>
      </c>
      <c r="D3" s="13" t="s">
        <v>71</v>
      </c>
      <c r="E3" s="13" t="s">
        <v>72</v>
      </c>
      <c r="F3" s="13" t="s">
        <v>73</v>
      </c>
      <c r="G3" s="104" t="s">
        <v>0</v>
      </c>
    </row>
    <row r="4" spans="1:7" x14ac:dyDescent="0.2">
      <c r="A4" s="13" t="s">
        <v>33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</row>
    <row r="5" spans="1:7" ht="70.5" customHeight="1" x14ac:dyDescent="0.2">
      <c r="A5" s="23" t="s">
        <v>33</v>
      </c>
      <c r="B5" s="14" t="s">
        <v>74</v>
      </c>
      <c r="C5" s="13" t="s">
        <v>75</v>
      </c>
      <c r="D5" s="58">
        <f>D8+D19+D41+D30</f>
        <v>41859174.960000008</v>
      </c>
      <c r="E5" s="29">
        <f>D5</f>
        <v>41859174.960000008</v>
      </c>
      <c r="F5" s="29">
        <f>D5</f>
        <v>41859174.960000008</v>
      </c>
      <c r="G5" s="24" t="s">
        <v>134</v>
      </c>
    </row>
    <row r="6" spans="1:7" ht="15.75" x14ac:dyDescent="0.2">
      <c r="A6" s="15" t="s">
        <v>131</v>
      </c>
      <c r="B6" s="16" t="s">
        <v>153</v>
      </c>
      <c r="C6" s="8" t="s">
        <v>0</v>
      </c>
      <c r="D6" s="59"/>
      <c r="E6" s="29">
        <f t="shared" ref="E6:E49" si="0">D6</f>
        <v>0</v>
      </c>
      <c r="F6" s="29">
        <f t="shared" ref="F6:F51" si="1">D6</f>
        <v>0</v>
      </c>
      <c r="G6" s="8" t="s">
        <v>0</v>
      </c>
    </row>
    <row r="7" spans="1:7" x14ac:dyDescent="0.2">
      <c r="A7" s="23" t="s">
        <v>76</v>
      </c>
      <c r="B7" s="14" t="s">
        <v>52</v>
      </c>
      <c r="C7" s="14" t="s">
        <v>0</v>
      </c>
      <c r="D7" s="26" t="s">
        <v>0</v>
      </c>
      <c r="E7" s="29" t="str">
        <f t="shared" si="0"/>
        <v/>
      </c>
      <c r="F7" s="29" t="str">
        <f t="shared" si="1"/>
        <v/>
      </c>
      <c r="G7" s="24" t="s">
        <v>0</v>
      </c>
    </row>
    <row r="8" spans="1:7" ht="38.25" x14ac:dyDescent="0.2">
      <c r="A8" s="23" t="s">
        <v>77</v>
      </c>
      <c r="B8" s="17" t="s">
        <v>130</v>
      </c>
      <c r="C8" s="13" t="s">
        <v>75</v>
      </c>
      <c r="D8" s="58">
        <f>D9*D14-D15*D16</f>
        <v>11329593.870000003</v>
      </c>
      <c r="E8" s="29">
        <f t="shared" si="0"/>
        <v>11329593.870000003</v>
      </c>
      <c r="F8" s="29">
        <f t="shared" si="1"/>
        <v>11329593.870000003</v>
      </c>
      <c r="G8" s="24" t="s">
        <v>135</v>
      </c>
    </row>
    <row r="9" spans="1:7" ht="38.25" x14ac:dyDescent="0.2">
      <c r="A9" s="23" t="s">
        <v>78</v>
      </c>
      <c r="B9" s="14" t="s">
        <v>79</v>
      </c>
      <c r="C9" s="13" t="s">
        <v>75</v>
      </c>
      <c r="D9" s="58">
        <f>ROUND((D10*(D11/100*D12/100*D13/100)),2)</f>
        <v>247593.29</v>
      </c>
      <c r="E9" s="29">
        <f t="shared" si="0"/>
        <v>247593.29</v>
      </c>
      <c r="F9" s="29">
        <f t="shared" si="1"/>
        <v>247593.29</v>
      </c>
      <c r="G9" s="24" t="s">
        <v>136</v>
      </c>
    </row>
    <row r="10" spans="1:7" x14ac:dyDescent="0.2">
      <c r="A10" s="23" t="s">
        <v>80</v>
      </c>
      <c r="B10" s="14" t="s">
        <v>81</v>
      </c>
      <c r="C10" s="13" t="s">
        <v>75</v>
      </c>
      <c r="D10" s="60">
        <v>283132.02</v>
      </c>
      <c r="E10" s="29">
        <f t="shared" si="0"/>
        <v>283132.02</v>
      </c>
      <c r="F10" s="29">
        <f t="shared" si="1"/>
        <v>283132.02</v>
      </c>
      <c r="G10" s="24" t="s">
        <v>0</v>
      </c>
    </row>
    <row r="11" spans="1:7" x14ac:dyDescent="0.2">
      <c r="A11" s="23" t="s">
        <v>82</v>
      </c>
      <c r="B11" s="14" t="s">
        <v>83</v>
      </c>
      <c r="C11" s="13" t="s">
        <v>84</v>
      </c>
      <c r="D11" s="61">
        <v>100</v>
      </c>
      <c r="E11" s="29">
        <f t="shared" si="0"/>
        <v>100</v>
      </c>
      <c r="F11" s="29">
        <f t="shared" si="1"/>
        <v>100</v>
      </c>
      <c r="G11" s="24" t="s">
        <v>0</v>
      </c>
    </row>
    <row r="12" spans="1:7" x14ac:dyDescent="0.2">
      <c r="A12" s="23" t="s">
        <v>85</v>
      </c>
      <c r="B12" s="14" t="s">
        <v>86</v>
      </c>
      <c r="C12" s="13" t="s">
        <v>84</v>
      </c>
      <c r="D12" s="28">
        <v>82.906923305500001</v>
      </c>
      <c r="E12" s="28">
        <f t="shared" si="0"/>
        <v>82.906923305500001</v>
      </c>
      <c r="F12" s="28">
        <f t="shared" si="1"/>
        <v>82.906923305500001</v>
      </c>
      <c r="G12" s="24" t="s">
        <v>0</v>
      </c>
    </row>
    <row r="13" spans="1:7" x14ac:dyDescent="0.2">
      <c r="A13" s="23" t="s">
        <v>87</v>
      </c>
      <c r="B13" s="14" t="s">
        <v>88</v>
      </c>
      <c r="C13" s="13" t="s">
        <v>84</v>
      </c>
      <c r="D13" s="28">
        <v>105.47731952860001</v>
      </c>
      <c r="E13" s="28">
        <f t="shared" si="0"/>
        <v>105.47731952860001</v>
      </c>
      <c r="F13" s="28">
        <f t="shared" si="1"/>
        <v>105.47731952860001</v>
      </c>
      <c r="G13" s="24" t="s">
        <v>0</v>
      </c>
    </row>
    <row r="14" spans="1:7" ht="25.5" x14ac:dyDescent="0.2">
      <c r="A14" s="23" t="s">
        <v>89</v>
      </c>
      <c r="B14" s="14" t="s">
        <v>90</v>
      </c>
      <c r="C14" s="13" t="s">
        <v>56</v>
      </c>
      <c r="D14" s="58">
        <f>Part1_1!L8</f>
        <v>93</v>
      </c>
      <c r="E14" s="29">
        <f>Part1_1!N8</f>
        <v>93</v>
      </c>
      <c r="F14" s="29">
        <f>Part1_1!P8</f>
        <v>93</v>
      </c>
      <c r="G14" s="24" t="s">
        <v>0</v>
      </c>
    </row>
    <row r="15" spans="1:7" ht="25.5" x14ac:dyDescent="0.2">
      <c r="A15" s="23" t="s">
        <v>91</v>
      </c>
      <c r="B15" s="14" t="s">
        <v>92</v>
      </c>
      <c r="C15" s="13" t="s">
        <v>75</v>
      </c>
      <c r="D15" s="21">
        <v>125769.7</v>
      </c>
      <c r="E15" s="29">
        <f t="shared" si="0"/>
        <v>125769.7</v>
      </c>
      <c r="F15" s="29">
        <f t="shared" si="1"/>
        <v>125769.7</v>
      </c>
      <c r="G15" s="24" t="s">
        <v>0</v>
      </c>
    </row>
    <row r="16" spans="1:7" ht="25.5" x14ac:dyDescent="0.2">
      <c r="A16" s="23" t="s">
        <v>93</v>
      </c>
      <c r="B16" s="14" t="s">
        <v>94</v>
      </c>
      <c r="C16" s="13" t="s">
        <v>56</v>
      </c>
      <c r="D16" s="58">
        <f>D14</f>
        <v>93</v>
      </c>
      <c r="E16" s="29">
        <f t="shared" si="0"/>
        <v>93</v>
      </c>
      <c r="F16" s="29">
        <f t="shared" si="1"/>
        <v>93</v>
      </c>
      <c r="G16" s="24" t="s">
        <v>0</v>
      </c>
    </row>
    <row r="17" spans="1:7" ht="15.75" x14ac:dyDescent="0.2">
      <c r="A17" s="15" t="s">
        <v>95</v>
      </c>
      <c r="B17" s="16" t="s">
        <v>154</v>
      </c>
      <c r="C17" s="13"/>
      <c r="D17" s="58"/>
      <c r="E17" s="29">
        <f t="shared" si="0"/>
        <v>0</v>
      </c>
      <c r="F17" s="29">
        <f t="shared" si="1"/>
        <v>0</v>
      </c>
      <c r="G17" s="8" t="s">
        <v>0</v>
      </c>
    </row>
    <row r="18" spans="1:7" x14ac:dyDescent="0.2">
      <c r="A18" s="23" t="s">
        <v>96</v>
      </c>
      <c r="B18" s="24" t="s">
        <v>52</v>
      </c>
      <c r="C18" s="23"/>
      <c r="D18" s="58"/>
      <c r="E18" s="29">
        <f t="shared" si="0"/>
        <v>0</v>
      </c>
      <c r="F18" s="29">
        <f t="shared" si="1"/>
        <v>0</v>
      </c>
      <c r="G18" s="24" t="s">
        <v>0</v>
      </c>
    </row>
    <row r="19" spans="1:7" ht="38.25" x14ac:dyDescent="0.2">
      <c r="A19" s="23" t="s">
        <v>97</v>
      </c>
      <c r="B19" s="17" t="s">
        <v>130</v>
      </c>
      <c r="C19" s="13" t="s">
        <v>75</v>
      </c>
      <c r="D19" s="58">
        <f>D20*D25-D26*D27</f>
        <v>30455897.5</v>
      </c>
      <c r="E19" s="29">
        <f t="shared" si="0"/>
        <v>30455897.5</v>
      </c>
      <c r="F19" s="29">
        <f t="shared" si="1"/>
        <v>30455897.5</v>
      </c>
      <c r="G19" s="24" t="s">
        <v>137</v>
      </c>
    </row>
    <row r="20" spans="1:7" ht="38.25" x14ac:dyDescent="0.2">
      <c r="A20" s="23" t="s">
        <v>98</v>
      </c>
      <c r="B20" s="14" t="s">
        <v>79</v>
      </c>
      <c r="C20" s="13" t="s">
        <v>75</v>
      </c>
      <c r="D20" s="47">
        <f>ROUND((D21*(D22/100*D23/100*D24/100)),2)</f>
        <v>247593.29</v>
      </c>
      <c r="E20" s="29">
        <f t="shared" si="0"/>
        <v>247593.29</v>
      </c>
      <c r="F20" s="29">
        <f t="shared" si="1"/>
        <v>247593.29</v>
      </c>
      <c r="G20" s="24" t="s">
        <v>138</v>
      </c>
    </row>
    <row r="21" spans="1:7" x14ac:dyDescent="0.2">
      <c r="A21" s="23" t="s">
        <v>99</v>
      </c>
      <c r="B21" s="14" t="s">
        <v>81</v>
      </c>
      <c r="C21" s="13" t="s">
        <v>75</v>
      </c>
      <c r="D21" s="60">
        <v>283132.02</v>
      </c>
      <c r="E21" s="29">
        <f t="shared" si="0"/>
        <v>283132.02</v>
      </c>
      <c r="F21" s="29">
        <f t="shared" si="1"/>
        <v>283132.02</v>
      </c>
      <c r="G21" s="24" t="s">
        <v>0</v>
      </c>
    </row>
    <row r="22" spans="1:7" x14ac:dyDescent="0.2">
      <c r="A22" s="23" t="s">
        <v>100</v>
      </c>
      <c r="B22" s="14" t="s">
        <v>83</v>
      </c>
      <c r="C22" s="13" t="s">
        <v>84</v>
      </c>
      <c r="D22" s="61">
        <v>100</v>
      </c>
      <c r="E22" s="29">
        <f t="shared" si="0"/>
        <v>100</v>
      </c>
      <c r="F22" s="29">
        <f t="shared" si="1"/>
        <v>100</v>
      </c>
      <c r="G22" s="24" t="s">
        <v>0</v>
      </c>
    </row>
    <row r="23" spans="1:7" x14ac:dyDescent="0.2">
      <c r="A23" s="23" t="s">
        <v>101</v>
      </c>
      <c r="B23" s="14" t="s">
        <v>86</v>
      </c>
      <c r="C23" s="13" t="s">
        <v>84</v>
      </c>
      <c r="D23" s="28">
        <v>82.906923305500001</v>
      </c>
      <c r="E23" s="28">
        <f t="shared" si="0"/>
        <v>82.906923305500001</v>
      </c>
      <c r="F23" s="28">
        <f t="shared" si="1"/>
        <v>82.906923305500001</v>
      </c>
      <c r="G23" s="24" t="s">
        <v>0</v>
      </c>
    </row>
    <row r="24" spans="1:7" x14ac:dyDescent="0.2">
      <c r="A24" s="23" t="s">
        <v>102</v>
      </c>
      <c r="B24" s="14" t="s">
        <v>88</v>
      </c>
      <c r="C24" s="13" t="s">
        <v>84</v>
      </c>
      <c r="D24" s="28">
        <v>105.47731952860001</v>
      </c>
      <c r="E24" s="28">
        <f t="shared" si="0"/>
        <v>105.47731952860001</v>
      </c>
      <c r="F24" s="28">
        <f t="shared" si="1"/>
        <v>105.47731952860001</v>
      </c>
      <c r="G24" s="24" t="s">
        <v>0</v>
      </c>
    </row>
    <row r="25" spans="1:7" ht="25.5" x14ac:dyDescent="0.2">
      <c r="A25" s="23" t="s">
        <v>103</v>
      </c>
      <c r="B25" s="14" t="s">
        <v>90</v>
      </c>
      <c r="C25" s="13" t="s">
        <v>56</v>
      </c>
      <c r="D25" s="58">
        <f>Part1_1!L9</f>
        <v>250</v>
      </c>
      <c r="E25" s="29">
        <f>Part1_1!N9</f>
        <v>250</v>
      </c>
      <c r="F25" s="29">
        <f>Part1_1!P9</f>
        <v>250</v>
      </c>
      <c r="G25" s="24" t="s">
        <v>0</v>
      </c>
    </row>
    <row r="26" spans="1:7" ht="25.5" x14ac:dyDescent="0.2">
      <c r="A26" s="23" t="s">
        <v>104</v>
      </c>
      <c r="B26" s="14" t="s">
        <v>92</v>
      </c>
      <c r="C26" s="13" t="s">
        <v>75</v>
      </c>
      <c r="D26" s="48">
        <v>125769.7</v>
      </c>
      <c r="E26" s="29">
        <f t="shared" si="0"/>
        <v>125769.7</v>
      </c>
      <c r="F26" s="29">
        <f t="shared" si="1"/>
        <v>125769.7</v>
      </c>
      <c r="G26" s="24" t="s">
        <v>0</v>
      </c>
    </row>
    <row r="27" spans="1:7" ht="25.5" x14ac:dyDescent="0.2">
      <c r="A27" s="23" t="s">
        <v>132</v>
      </c>
      <c r="B27" s="14" t="s">
        <v>94</v>
      </c>
      <c r="C27" s="13" t="s">
        <v>56</v>
      </c>
      <c r="D27" s="58">
        <f>D25</f>
        <v>250</v>
      </c>
      <c r="E27" s="29">
        <f t="shared" si="0"/>
        <v>250</v>
      </c>
      <c r="F27" s="29">
        <f t="shared" si="1"/>
        <v>250</v>
      </c>
      <c r="G27" s="24" t="s">
        <v>0</v>
      </c>
    </row>
    <row r="28" spans="1:7" ht="15.75" x14ac:dyDescent="0.2">
      <c r="A28" s="81" t="s">
        <v>168</v>
      </c>
      <c r="B28" s="16" t="s">
        <v>179</v>
      </c>
      <c r="C28" s="79"/>
      <c r="D28" s="58"/>
      <c r="E28" s="29"/>
      <c r="F28" s="29"/>
      <c r="G28" s="65"/>
    </row>
    <row r="29" spans="1:7" ht="15.75" x14ac:dyDescent="0.2">
      <c r="A29" s="81" t="s">
        <v>169</v>
      </c>
      <c r="B29" s="80" t="s">
        <v>52</v>
      </c>
      <c r="C29" s="79"/>
      <c r="D29" s="58"/>
      <c r="E29" s="29"/>
      <c r="F29" s="29"/>
      <c r="G29" s="65"/>
    </row>
    <row r="30" spans="1:7" x14ac:dyDescent="0.2">
      <c r="A30" s="82" t="s">
        <v>170</v>
      </c>
      <c r="B30" s="17" t="s">
        <v>130</v>
      </c>
      <c r="C30" s="79" t="s">
        <v>75</v>
      </c>
      <c r="D30" s="58">
        <f>D31*D36-D37*D38</f>
        <v>12976.02</v>
      </c>
      <c r="E30" s="29">
        <f t="shared" ref="E30:F38" si="2">D30</f>
        <v>12976.02</v>
      </c>
      <c r="F30" s="29">
        <f t="shared" si="2"/>
        <v>12976.02</v>
      </c>
      <c r="G30" s="65"/>
    </row>
    <row r="31" spans="1:7" x14ac:dyDescent="0.2">
      <c r="A31" s="82" t="s">
        <v>171</v>
      </c>
      <c r="B31" s="80" t="s">
        <v>79</v>
      </c>
      <c r="C31" s="79" t="s">
        <v>75</v>
      </c>
      <c r="D31" s="47">
        <f>ROUND((D32*(D33/100*D34/100*D35/100)),2)</f>
        <v>12976.02</v>
      </c>
      <c r="E31" s="29">
        <f t="shared" si="2"/>
        <v>12976.02</v>
      </c>
      <c r="F31" s="29">
        <f t="shared" si="2"/>
        <v>12976.02</v>
      </c>
      <c r="G31" s="65"/>
    </row>
    <row r="32" spans="1:7" x14ac:dyDescent="0.2">
      <c r="A32" s="82" t="s">
        <v>172</v>
      </c>
      <c r="B32" s="80" t="s">
        <v>81</v>
      </c>
      <c r="C32" s="79" t="s">
        <v>75</v>
      </c>
      <c r="D32" s="60">
        <v>10689.62</v>
      </c>
      <c r="E32" s="29">
        <f t="shared" si="2"/>
        <v>10689.62</v>
      </c>
      <c r="F32" s="29">
        <f t="shared" si="2"/>
        <v>10689.62</v>
      </c>
      <c r="G32" s="65"/>
    </row>
    <row r="33" spans="1:7" x14ac:dyDescent="0.2">
      <c r="A33" s="82" t="s">
        <v>173</v>
      </c>
      <c r="B33" s="80" t="s">
        <v>83</v>
      </c>
      <c r="C33" s="79" t="s">
        <v>84</v>
      </c>
      <c r="D33" s="61">
        <v>100</v>
      </c>
      <c r="E33" s="61">
        <f t="shared" si="2"/>
        <v>100</v>
      </c>
      <c r="F33" s="61">
        <f t="shared" si="2"/>
        <v>100</v>
      </c>
      <c r="G33" s="65"/>
    </row>
    <row r="34" spans="1:7" x14ac:dyDescent="0.2">
      <c r="A34" s="82" t="s">
        <v>174</v>
      </c>
      <c r="B34" s="80" t="s">
        <v>86</v>
      </c>
      <c r="C34" s="79" t="s">
        <v>84</v>
      </c>
      <c r="D34" s="28">
        <v>117.4716008084</v>
      </c>
      <c r="E34" s="28">
        <f t="shared" si="2"/>
        <v>117.4716008084</v>
      </c>
      <c r="F34" s="28">
        <f t="shared" si="2"/>
        <v>117.4716008084</v>
      </c>
      <c r="G34" s="65"/>
    </row>
    <row r="35" spans="1:7" x14ac:dyDescent="0.2">
      <c r="A35" s="82" t="s">
        <v>175</v>
      </c>
      <c r="B35" s="80" t="s">
        <v>88</v>
      </c>
      <c r="C35" s="79" t="s">
        <v>84</v>
      </c>
      <c r="D35" s="28">
        <v>103.3347402836</v>
      </c>
      <c r="E35" s="28">
        <f t="shared" si="2"/>
        <v>103.3347402836</v>
      </c>
      <c r="F35" s="28">
        <f t="shared" si="2"/>
        <v>103.3347402836</v>
      </c>
      <c r="G35" s="65"/>
    </row>
    <row r="36" spans="1:7" ht="25.5" x14ac:dyDescent="0.2">
      <c r="A36" s="82" t="s">
        <v>176</v>
      </c>
      <c r="B36" s="80" t="s">
        <v>90</v>
      </c>
      <c r="C36" s="79" t="s">
        <v>56</v>
      </c>
      <c r="D36" s="58">
        <f>Part1_1!L10</f>
        <v>1</v>
      </c>
      <c r="E36" s="29">
        <f t="shared" si="2"/>
        <v>1</v>
      </c>
      <c r="F36" s="29">
        <f t="shared" si="2"/>
        <v>1</v>
      </c>
      <c r="G36" s="65"/>
    </row>
    <row r="37" spans="1:7" ht="25.5" x14ac:dyDescent="0.2">
      <c r="A37" s="82" t="s">
        <v>177</v>
      </c>
      <c r="B37" s="80" t="s">
        <v>92</v>
      </c>
      <c r="C37" s="79" t="s">
        <v>75</v>
      </c>
      <c r="D37" s="48">
        <v>0</v>
      </c>
      <c r="E37" s="29">
        <f t="shared" si="2"/>
        <v>0</v>
      </c>
      <c r="F37" s="29">
        <f t="shared" si="2"/>
        <v>0</v>
      </c>
      <c r="G37" s="65"/>
    </row>
    <row r="38" spans="1:7" ht="25.5" x14ac:dyDescent="0.2">
      <c r="A38" s="82" t="s">
        <v>178</v>
      </c>
      <c r="B38" s="80" t="s">
        <v>94</v>
      </c>
      <c r="C38" s="79" t="s">
        <v>56</v>
      </c>
      <c r="D38" s="58">
        <f>D36</f>
        <v>1</v>
      </c>
      <c r="E38" s="29">
        <f t="shared" si="2"/>
        <v>1</v>
      </c>
      <c r="F38" s="29">
        <f t="shared" si="2"/>
        <v>1</v>
      </c>
      <c r="G38" s="65"/>
    </row>
    <row r="39" spans="1:7" ht="15.75" x14ac:dyDescent="0.2">
      <c r="A39" s="72" t="s">
        <v>182</v>
      </c>
      <c r="B39" s="57" t="s">
        <v>163</v>
      </c>
      <c r="C39" s="8" t="s">
        <v>0</v>
      </c>
      <c r="D39" s="59" t="s">
        <v>0</v>
      </c>
      <c r="E39" s="29" t="str">
        <f t="shared" si="0"/>
        <v/>
      </c>
      <c r="F39" s="29" t="str">
        <f t="shared" si="1"/>
        <v/>
      </c>
      <c r="G39" s="8" t="s">
        <v>0</v>
      </c>
    </row>
    <row r="40" spans="1:7" x14ac:dyDescent="0.2">
      <c r="A40" s="78" t="s">
        <v>183</v>
      </c>
      <c r="B40" s="9" t="s">
        <v>129</v>
      </c>
      <c r="C40" s="20" t="s">
        <v>0</v>
      </c>
      <c r="D40" s="26" t="s">
        <v>0</v>
      </c>
      <c r="E40" s="29" t="str">
        <f t="shared" si="0"/>
        <v/>
      </c>
      <c r="F40" s="29" t="str">
        <f t="shared" si="1"/>
        <v/>
      </c>
      <c r="G40" s="24" t="s">
        <v>0</v>
      </c>
    </row>
    <row r="41" spans="1:7" ht="38.25" x14ac:dyDescent="0.2">
      <c r="A41" s="78" t="s">
        <v>184</v>
      </c>
      <c r="B41" s="20" t="s">
        <v>130</v>
      </c>
      <c r="C41" s="19" t="s">
        <v>75</v>
      </c>
      <c r="D41" s="58">
        <f>D42*D47-D48*D49</f>
        <v>60707.570000000007</v>
      </c>
      <c r="E41" s="29">
        <f t="shared" si="0"/>
        <v>60707.570000000007</v>
      </c>
      <c r="F41" s="29">
        <f t="shared" si="1"/>
        <v>60707.570000000007</v>
      </c>
      <c r="G41" s="26" t="s">
        <v>160</v>
      </c>
    </row>
    <row r="42" spans="1:7" ht="38.25" x14ac:dyDescent="0.2">
      <c r="A42" s="78" t="s">
        <v>185</v>
      </c>
      <c r="B42" s="20" t="s">
        <v>79</v>
      </c>
      <c r="C42" s="19" t="s">
        <v>75</v>
      </c>
      <c r="D42" s="62">
        <f>ROUND((D43*(D44/100*D45/100*D46/100)),2)</f>
        <v>236.18</v>
      </c>
      <c r="E42" s="51">
        <f t="shared" si="0"/>
        <v>236.18</v>
      </c>
      <c r="F42" s="51">
        <f t="shared" si="1"/>
        <v>236.18</v>
      </c>
      <c r="G42" s="26" t="s">
        <v>161</v>
      </c>
    </row>
    <row r="43" spans="1:7" x14ac:dyDescent="0.2">
      <c r="A43" s="78" t="s">
        <v>186</v>
      </c>
      <c r="B43" s="20" t="s">
        <v>81</v>
      </c>
      <c r="C43" s="19" t="s">
        <v>75</v>
      </c>
      <c r="D43" s="30">
        <v>4524.16</v>
      </c>
      <c r="E43" s="29">
        <f t="shared" si="0"/>
        <v>4524.16</v>
      </c>
      <c r="F43" s="29">
        <f t="shared" si="1"/>
        <v>4524.16</v>
      </c>
      <c r="G43" s="24" t="s">
        <v>0</v>
      </c>
    </row>
    <row r="44" spans="1:7" x14ac:dyDescent="0.2">
      <c r="A44" s="78" t="s">
        <v>187</v>
      </c>
      <c r="B44" s="20" t="s">
        <v>83</v>
      </c>
      <c r="C44" s="19" t="s">
        <v>84</v>
      </c>
      <c r="D44" s="61">
        <v>100</v>
      </c>
      <c r="E44" s="29">
        <f t="shared" si="0"/>
        <v>100</v>
      </c>
      <c r="F44" s="29">
        <f t="shared" si="1"/>
        <v>100</v>
      </c>
      <c r="G44" s="24" t="s">
        <v>0</v>
      </c>
    </row>
    <row r="45" spans="1:7" x14ac:dyDescent="0.2">
      <c r="A45" s="78" t="s">
        <v>188</v>
      </c>
      <c r="B45" s="20" t="s">
        <v>86</v>
      </c>
      <c r="C45" s="19" t="s">
        <v>84</v>
      </c>
      <c r="D45" s="28">
        <v>5.7281477212</v>
      </c>
      <c r="E45" s="28">
        <f t="shared" si="0"/>
        <v>5.7281477212</v>
      </c>
      <c r="F45" s="28">
        <f t="shared" si="1"/>
        <v>5.7281477212</v>
      </c>
      <c r="G45" s="24" t="s">
        <v>0</v>
      </c>
    </row>
    <row r="46" spans="1:7" x14ac:dyDescent="0.2">
      <c r="A46" s="78" t="s">
        <v>189</v>
      </c>
      <c r="B46" s="20" t="s">
        <v>88</v>
      </c>
      <c r="C46" s="19" t="s">
        <v>84</v>
      </c>
      <c r="D46" s="28">
        <v>91.136207754899999</v>
      </c>
      <c r="E46" s="28">
        <f t="shared" si="0"/>
        <v>91.136207754899999</v>
      </c>
      <c r="F46" s="28">
        <f t="shared" si="1"/>
        <v>91.136207754899999</v>
      </c>
      <c r="G46" s="24" t="s">
        <v>0</v>
      </c>
    </row>
    <row r="47" spans="1:7" ht="25.5" x14ac:dyDescent="0.2">
      <c r="A47" s="78" t="s">
        <v>190</v>
      </c>
      <c r="B47" s="20" t="s">
        <v>90</v>
      </c>
      <c r="C47" s="19" t="s">
        <v>56</v>
      </c>
      <c r="D47" s="58">
        <f>Part1_1!L11</f>
        <v>343</v>
      </c>
      <c r="E47" s="29">
        <f>Part1_1!N11</f>
        <v>343</v>
      </c>
      <c r="F47" s="29">
        <f>Part1_1!P11</f>
        <v>343</v>
      </c>
      <c r="G47" s="24" t="s">
        <v>0</v>
      </c>
    </row>
    <row r="48" spans="1:7" ht="25.5" x14ac:dyDescent="0.2">
      <c r="A48" s="78" t="s">
        <v>191</v>
      </c>
      <c r="B48" s="20" t="s">
        <v>92</v>
      </c>
      <c r="C48" s="19" t="s">
        <v>75</v>
      </c>
      <c r="D48" s="58">
        <v>59.19</v>
      </c>
      <c r="E48" s="29">
        <f t="shared" si="0"/>
        <v>59.19</v>
      </c>
      <c r="F48" s="29">
        <f t="shared" si="1"/>
        <v>59.19</v>
      </c>
      <c r="G48" s="24" t="s">
        <v>0</v>
      </c>
    </row>
    <row r="49" spans="1:7" ht="25.5" x14ac:dyDescent="0.2">
      <c r="A49" s="78" t="s">
        <v>192</v>
      </c>
      <c r="B49" s="20" t="s">
        <v>94</v>
      </c>
      <c r="C49" s="19" t="s">
        <v>56</v>
      </c>
      <c r="D49" s="58">
        <f>D47</f>
        <v>343</v>
      </c>
      <c r="E49" s="29">
        <f t="shared" si="0"/>
        <v>343</v>
      </c>
      <c r="F49" s="29">
        <f t="shared" si="1"/>
        <v>343</v>
      </c>
      <c r="G49" s="24" t="s">
        <v>0</v>
      </c>
    </row>
    <row r="50" spans="1:7" ht="25.5" x14ac:dyDescent="0.2">
      <c r="A50" s="22">
        <v>2</v>
      </c>
      <c r="B50" s="14" t="s">
        <v>105</v>
      </c>
      <c r="C50" s="13" t="s">
        <v>75</v>
      </c>
      <c r="D50" s="49">
        <f>7855489.26-1.22</f>
        <v>7855488.04</v>
      </c>
      <c r="E50" s="29">
        <f>D50</f>
        <v>7855488.04</v>
      </c>
      <c r="F50" s="29">
        <f>E50</f>
        <v>7855488.04</v>
      </c>
      <c r="G50" s="8" t="s">
        <v>0</v>
      </c>
    </row>
    <row r="51" spans="1:7" ht="15.75" x14ac:dyDescent="0.2">
      <c r="A51" s="15">
        <v>3</v>
      </c>
      <c r="B51" s="14" t="s">
        <v>106</v>
      </c>
      <c r="C51" s="13" t="s">
        <v>84</v>
      </c>
      <c r="D51" s="63">
        <v>100</v>
      </c>
      <c r="E51" s="63">
        <f>D51</f>
        <v>100</v>
      </c>
      <c r="F51" s="63">
        <f t="shared" si="1"/>
        <v>100</v>
      </c>
      <c r="G51" s="24" t="s">
        <v>0</v>
      </c>
    </row>
    <row r="52" spans="1:7" x14ac:dyDescent="0.2">
      <c r="A52" s="25" t="s">
        <v>133</v>
      </c>
      <c r="B52" s="14" t="s">
        <v>107</v>
      </c>
      <c r="C52" s="53" t="s">
        <v>75</v>
      </c>
      <c r="D52" s="55">
        <f>D5+D50</f>
        <v>49714663.000000007</v>
      </c>
      <c r="E52" s="54">
        <f>E5+E50</f>
        <v>49714663.000000007</v>
      </c>
      <c r="F52" s="29">
        <f>F5+F50</f>
        <v>49714663.000000007</v>
      </c>
      <c r="G52" s="24" t="s">
        <v>139</v>
      </c>
    </row>
    <row r="53" spans="1:7" x14ac:dyDescent="0.2">
      <c r="D53" s="52"/>
    </row>
    <row r="54" spans="1:7" x14ac:dyDescent="0.2">
      <c r="D54" s="30"/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:C1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105" t="s">
        <v>108</v>
      </c>
      <c r="B2" s="105"/>
      <c r="C2" s="105"/>
    </row>
    <row r="3" spans="1:3" ht="11.45" customHeight="1" x14ac:dyDescent="0.2">
      <c r="A3" s="93" t="s">
        <v>0</v>
      </c>
      <c r="B3" s="93"/>
      <c r="C3" s="93"/>
    </row>
    <row r="4" spans="1:3" ht="21.6" customHeight="1" x14ac:dyDescent="0.2">
      <c r="A4" s="93" t="s">
        <v>109</v>
      </c>
      <c r="B4" s="93"/>
      <c r="C4" s="93"/>
    </row>
    <row r="5" spans="1:3" ht="21.6" customHeight="1" x14ac:dyDescent="0.2">
      <c r="A5" s="6" t="s">
        <v>67</v>
      </c>
      <c r="B5" s="6" t="s">
        <v>110</v>
      </c>
      <c r="C5" s="6" t="s">
        <v>111</v>
      </c>
    </row>
    <row r="6" spans="1:3" ht="12.75" customHeight="1" x14ac:dyDescent="0.2">
      <c r="A6" s="6" t="s">
        <v>33</v>
      </c>
      <c r="B6" s="7" t="s">
        <v>112</v>
      </c>
      <c r="C6" s="7" t="s">
        <v>113</v>
      </c>
    </row>
    <row r="7" spans="1:3" ht="12.75" customHeight="1" x14ac:dyDescent="0.2">
      <c r="A7" s="6" t="s">
        <v>34</v>
      </c>
      <c r="B7" s="7" t="s">
        <v>114</v>
      </c>
      <c r="C7" s="7" t="s">
        <v>115</v>
      </c>
    </row>
    <row r="8" spans="1:3" ht="11.45" customHeight="1" x14ac:dyDescent="0.2">
      <c r="A8" s="93" t="s">
        <v>0</v>
      </c>
      <c r="B8" s="93"/>
      <c r="C8" s="93"/>
    </row>
    <row r="9" spans="1:3" ht="21.6" customHeight="1" x14ac:dyDescent="0.2">
      <c r="A9" s="106" t="s">
        <v>116</v>
      </c>
      <c r="B9" s="106"/>
      <c r="C9" s="106"/>
    </row>
    <row r="10" spans="1:3" ht="12.75" customHeight="1" x14ac:dyDescent="0.2">
      <c r="A10" s="6" t="s">
        <v>33</v>
      </c>
      <c r="B10" s="108" t="s">
        <v>117</v>
      </c>
      <c r="C10" s="108"/>
    </row>
    <row r="11" spans="1:3" ht="12.75" customHeight="1" x14ac:dyDescent="0.2">
      <c r="A11" s="6" t="s">
        <v>34</v>
      </c>
      <c r="B11" s="108" t="s">
        <v>118</v>
      </c>
      <c r="C11" s="108"/>
    </row>
    <row r="12" spans="1:3" ht="11.45" customHeight="1" x14ac:dyDescent="0.2">
      <c r="A12" s="93" t="s">
        <v>0</v>
      </c>
      <c r="B12" s="93"/>
      <c r="C12" s="93"/>
    </row>
    <row r="13" spans="1:3" ht="21.6" customHeight="1" x14ac:dyDescent="0.2">
      <c r="A13" s="106" t="s">
        <v>119</v>
      </c>
      <c r="B13" s="106"/>
      <c r="C13" s="106"/>
    </row>
    <row r="14" spans="1:3" ht="12.75" customHeight="1" x14ac:dyDescent="0.2">
      <c r="A14" s="6" t="s">
        <v>33</v>
      </c>
      <c r="B14" s="108" t="s">
        <v>120</v>
      </c>
      <c r="C14" s="108"/>
    </row>
    <row r="15" spans="1:3" ht="11.45" customHeight="1" x14ac:dyDescent="0.2">
      <c r="A15" s="93" t="s">
        <v>0</v>
      </c>
      <c r="B15" s="93"/>
      <c r="C15" s="93"/>
    </row>
    <row r="16" spans="1:3" ht="29.45" customHeight="1" x14ac:dyDescent="0.2">
      <c r="A16" s="105" t="s">
        <v>121</v>
      </c>
      <c r="B16" s="105"/>
      <c r="C16" s="105"/>
    </row>
    <row r="17" spans="1:3" ht="10.35" customHeight="1" x14ac:dyDescent="0.2">
      <c r="A17" s="107" t="s">
        <v>0</v>
      </c>
      <c r="B17" s="107"/>
      <c r="C17" s="107"/>
    </row>
    <row r="18" spans="1:3" ht="28.9" customHeight="1" x14ac:dyDescent="0.2">
      <c r="A18" s="6" t="s">
        <v>67</v>
      </c>
      <c r="B18" s="6" t="s">
        <v>122</v>
      </c>
      <c r="C18" s="6" t="s">
        <v>123</v>
      </c>
    </row>
    <row r="19" spans="1:3" ht="12.75" customHeight="1" x14ac:dyDescent="0.2">
      <c r="A19" s="6" t="s">
        <v>33</v>
      </c>
      <c r="B19" s="7" t="s">
        <v>124</v>
      </c>
      <c r="C19" s="7" t="s">
        <v>0</v>
      </c>
    </row>
    <row r="20" spans="1:3" ht="12.75" customHeight="1" x14ac:dyDescent="0.2">
      <c r="A20" s="6" t="s">
        <v>34</v>
      </c>
      <c r="B20" s="7" t="s">
        <v>125</v>
      </c>
      <c r="C20" s="7" t="s">
        <v>0</v>
      </c>
    </row>
    <row r="21" spans="1:3" ht="28.9" customHeight="1" x14ac:dyDescent="0.2">
      <c r="A21" s="6" t="s">
        <v>35</v>
      </c>
      <c r="B21" s="7" t="s">
        <v>126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2023-11-28T14:00:55Z</dcterms:modified>
</cp:coreProperties>
</file>